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cbride\Desktop\"/>
    </mc:Choice>
  </mc:AlternateContent>
  <bookViews>
    <workbookView xWindow="0" yWindow="0" windowWidth="20490" windowHeight="9045" activeTab="1"/>
  </bookViews>
  <sheets>
    <sheet name="Age groups" sheetId="1" r:id="rId1"/>
    <sheet name="Shield results" sheetId="2" r:id="rId2"/>
  </sheets>
  <definedNames>
    <definedName name="_xlnm._FilterDatabase" localSheetId="0" hidden="1">'Age groups'!$A$18:$B$23</definedName>
    <definedName name="_xlnm._FilterDatabase" localSheetId="1" hidden="1">'Shield results'!$B$2:$C$9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L8" i="2" s="1"/>
  <c r="B28" i="1"/>
  <c r="L16" i="2" s="1"/>
  <c r="R14" i="1"/>
  <c r="R11" i="1"/>
  <c r="N14" i="1"/>
  <c r="N11" i="1"/>
  <c r="J14" i="1"/>
  <c r="J11" i="1"/>
  <c r="F14" i="1"/>
  <c r="F11" i="1"/>
  <c r="B14" i="1"/>
  <c r="B11" i="1"/>
  <c r="B32" i="1" l="1"/>
  <c r="F24" i="2" s="1"/>
  <c r="B30" i="1"/>
  <c r="F16" i="2" s="1"/>
  <c r="B29" i="1"/>
  <c r="C16" i="2" s="1"/>
  <c r="B27" i="1"/>
  <c r="F8" i="2" s="1"/>
  <c r="B26" i="1"/>
  <c r="C8" i="2" s="1"/>
  <c r="R15" i="1" l="1"/>
  <c r="F19" i="2" s="1"/>
  <c r="R13" i="1"/>
  <c r="F11" i="2" s="1"/>
  <c r="R12" i="1"/>
  <c r="C11" i="2" s="1"/>
  <c r="R10" i="1"/>
  <c r="R9" i="1"/>
  <c r="N15" i="1"/>
  <c r="F22" i="2" s="1"/>
  <c r="N13" i="1"/>
  <c r="N12" i="1"/>
  <c r="C14" i="2" s="1"/>
  <c r="N10" i="1"/>
  <c r="F6" i="2" s="1"/>
  <c r="N9" i="1"/>
  <c r="J15" i="1"/>
  <c r="F23" i="2" s="1"/>
  <c r="J13" i="1"/>
  <c r="J12" i="1"/>
  <c r="C15" i="2" s="1"/>
  <c r="J10" i="1"/>
  <c r="F7" i="2" s="1"/>
  <c r="J9" i="1"/>
  <c r="F15" i="1"/>
  <c r="F21" i="2" s="1"/>
  <c r="F13" i="1"/>
  <c r="F14" i="2" s="1"/>
  <c r="F12" i="1"/>
  <c r="C13" i="2" s="1"/>
  <c r="F10" i="1"/>
  <c r="F9" i="1"/>
  <c r="B15" i="1"/>
  <c r="F20" i="2" s="1"/>
  <c r="B13" i="1"/>
  <c r="F12" i="2" s="1"/>
  <c r="B12" i="1"/>
  <c r="C12" i="2" s="1"/>
  <c r="B10" i="1"/>
  <c r="B9" i="1"/>
  <c r="F5" i="2" l="1"/>
  <c r="L12" i="2"/>
  <c r="C5" i="2"/>
  <c r="L4" i="2"/>
  <c r="C4" i="2"/>
  <c r="L5" i="2"/>
  <c r="F4" i="2"/>
  <c r="L13" i="2"/>
  <c r="F3" i="2"/>
  <c r="L11" i="2"/>
  <c r="C3" i="2"/>
  <c r="L3" i="2"/>
  <c r="C7" i="2"/>
  <c r="L7" i="2"/>
  <c r="F15" i="2"/>
  <c r="L15" i="2"/>
  <c r="F13" i="2"/>
  <c r="L14" i="2"/>
  <c r="C6" i="2"/>
  <c r="L6" i="2"/>
</calcChain>
</file>

<file path=xl/sharedStrings.xml><?xml version="1.0" encoding="utf-8"?>
<sst xmlns="http://schemas.openxmlformats.org/spreadsheetml/2006/main" count="146" uniqueCount="32">
  <si>
    <t>Under 13</t>
  </si>
  <si>
    <t>Girls</t>
  </si>
  <si>
    <t>Boys</t>
  </si>
  <si>
    <t>Under 14</t>
  </si>
  <si>
    <t>Under 15</t>
  </si>
  <si>
    <t>Under 16</t>
  </si>
  <si>
    <t>Open</t>
  </si>
  <si>
    <t>Junior girls</t>
  </si>
  <si>
    <t>Junior boys</t>
  </si>
  <si>
    <t>Senior girls</t>
  </si>
  <si>
    <t>Senior boys</t>
  </si>
  <si>
    <t>Overall Agg</t>
  </si>
  <si>
    <t>Grammar</t>
  </si>
  <si>
    <t>SCOTCH</t>
  </si>
  <si>
    <t>GRAMMAR</t>
  </si>
  <si>
    <t>ST BRENDANS</t>
  </si>
  <si>
    <t>MARIST</t>
  </si>
  <si>
    <t>ST PATS</t>
  </si>
  <si>
    <t>Junior Girls</t>
  </si>
  <si>
    <t>Scotch</t>
  </si>
  <si>
    <t>St Brendans</t>
  </si>
  <si>
    <t>Marist</t>
  </si>
  <si>
    <t>St Pats</t>
  </si>
  <si>
    <t>Junior Boys</t>
  </si>
  <si>
    <t>Points</t>
  </si>
  <si>
    <t>St Brendan</t>
  </si>
  <si>
    <t>Senior Girls</t>
  </si>
  <si>
    <t>Senior Boys</t>
  </si>
  <si>
    <t>Girls Agg</t>
  </si>
  <si>
    <t>Boys Agg</t>
  </si>
  <si>
    <t xml:space="preserve">CHRISTIAN SCHOOL </t>
  </si>
  <si>
    <t>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</si>
</sst>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Black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1" fillId="4" borderId="1" xfId="0" applyFont="1" applyFill="1" applyBorder="1"/>
    <xf numFmtId="0" fontId="1" fillId="4" borderId="0" xfId="0" applyFont="1" applyFill="1"/>
    <xf numFmtId="0" fontId="1" fillId="5" borderId="1" xfId="0" applyFont="1" applyFill="1" applyBorder="1"/>
    <xf numFmtId="0" fontId="1" fillId="5" borderId="0" xfId="0" applyFont="1" applyFill="1"/>
    <xf numFmtId="0" fontId="1" fillId="2" borderId="0" xfId="0" applyFont="1" applyFill="1"/>
    <xf numFmtId="0" fontId="1" fillId="6" borderId="1" xfId="0" applyFont="1" applyFill="1" applyBorder="1"/>
    <xf numFmtId="0" fontId="1" fillId="6" borderId="0" xfId="0" applyFont="1" applyFill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1"/>
    <xf numFmtId="0" fontId="1" fillId="7" borderId="0" xfId="0" applyFont="1" applyFill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Border="1"/>
    <xf numFmtId="0" fontId="3" fillId="0" borderId="2" xfId="0" applyFont="1" applyBorder="1"/>
    <xf numFmtId="0" fontId="3" fillId="0" borderId="0" xfId="0" applyFont="1"/>
  </cellXfs>
  <cellStyles count="2">
    <cellStyle name="Hyperlink" xfId="1" builtinId="8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B2:C9" totalsRowShown="0" headerRowDxfId="37" headerRowBorderDxfId="36" tableBorderDxfId="35" totalsRowBorderDxfId="34">
  <autoFilter ref="B2:C9"/>
  <sortState ref="B3:C9">
    <sortCondition descending="1" ref="C2:C9"/>
  </sortState>
  <tableColumns count="2">
    <tableColumn id="1" name="Junior Girls" dataDxfId="33"/>
    <tableColumn id="2" name="Points" dataDxfId="3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2:F8" totalsRowShown="0" headerRowDxfId="31" headerRowBorderDxfId="30" tableBorderDxfId="29" totalsRowBorderDxfId="28">
  <autoFilter ref="E2:F8"/>
  <sortState ref="E3:F8">
    <sortCondition descending="1" ref="F2:F8"/>
  </sortState>
  <tableColumns count="2">
    <tableColumn id="1" name="Junior Boys" dataDxfId="27"/>
    <tableColumn id="2" name="Points" dataDxfId="26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B10:C16" totalsRowShown="0" headerRowDxfId="25" headerRowBorderDxfId="24" tableBorderDxfId="23" totalsRowBorderDxfId="22">
  <autoFilter ref="B10:C16"/>
  <sortState ref="B11:C16">
    <sortCondition descending="1" ref="C10:C16"/>
  </sortState>
  <tableColumns count="2">
    <tableColumn id="1" name="Senior Girls" dataDxfId="21"/>
    <tableColumn id="2" name="Points" dataDxfId="20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10:F16" totalsRowShown="0" headerRowDxfId="19" headerRowBorderDxfId="18" tableBorderDxfId="17" totalsRowBorderDxfId="16">
  <autoFilter ref="E10:F16"/>
  <sortState ref="E11:F16">
    <sortCondition descending="1" ref="F10:F16"/>
  </sortState>
  <tableColumns count="2">
    <tableColumn id="1" name="Senior Boys" dataDxfId="15"/>
    <tableColumn id="2" name="Points" dataDxfId="14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E18:F24" totalsRowShown="0" headerRowDxfId="13" headerRowBorderDxfId="12" tableBorderDxfId="11" totalsRowBorderDxfId="10">
  <autoFilter ref="E18:F24"/>
  <sortState ref="E19:F24">
    <sortCondition descending="1" ref="F18:F24"/>
  </sortState>
  <tableColumns count="2">
    <tableColumn id="1" name="Overall Agg" dataDxfId="9"/>
    <tableColumn id="2" name="Points" dataDxfId="8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K2:L8" totalsRowShown="0" headerRowDxfId="7" dataDxfId="6">
  <autoFilter ref="K2:L8"/>
  <sortState ref="K3:L8">
    <sortCondition descending="1" ref="L2:L8"/>
  </sortState>
  <tableColumns count="2">
    <tableColumn id="1" name="Girls Agg" dataDxfId="5"/>
    <tableColumn id="2" name="Points" dataDxfId="4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K10:L16" totalsRowShown="0" headerRowDxfId="3" dataDxfId="2">
  <autoFilter ref="K10:L16"/>
  <sortState ref="K11:L16">
    <sortCondition descending="1" ref="L10:L16"/>
  </sortState>
  <tableColumns count="2">
    <tableColumn id="1" name="Boys Agg" dataDxfId="1"/>
    <tableColumn id="2" name="Point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opLeftCell="A16" workbookViewId="0">
      <selection activeCell="S8" sqref="S8"/>
    </sheetView>
  </sheetViews>
  <sheetFormatPr defaultColWidth="9.140625" defaultRowHeight="18.75" x14ac:dyDescent="0.4"/>
  <cols>
    <col min="1" max="1" width="15.140625" style="1" bestFit="1" customWidth="1"/>
    <col min="2" max="3" width="9.140625" style="1"/>
    <col min="4" max="4" width="9.140625" style="1" customWidth="1"/>
    <col min="5" max="5" width="15.140625" style="1" bestFit="1" customWidth="1"/>
    <col min="6" max="8" width="9.140625" style="1"/>
    <col min="9" max="9" width="19.140625" style="1" bestFit="1" customWidth="1"/>
    <col min="10" max="12" width="9.140625" style="1"/>
    <col min="13" max="13" width="15.140625" style="1" bestFit="1" customWidth="1"/>
    <col min="14" max="16" width="9.140625" style="1"/>
    <col min="17" max="17" width="15.140625" style="1" bestFit="1" customWidth="1"/>
    <col min="18" max="16384" width="9.140625" style="1"/>
  </cols>
  <sheetData>
    <row r="1" spans="1:19" x14ac:dyDescent="0.4">
      <c r="A1" s="1" t="s">
        <v>14</v>
      </c>
      <c r="E1" s="1" t="s">
        <v>13</v>
      </c>
      <c r="I1" s="1" t="s">
        <v>15</v>
      </c>
      <c r="M1" s="1" t="s">
        <v>16</v>
      </c>
      <c r="Q1" s="1" t="s">
        <v>17</v>
      </c>
    </row>
    <row r="2" spans="1:19" x14ac:dyDescent="0.4">
      <c r="A2" s="2"/>
      <c r="B2" s="2" t="s">
        <v>1</v>
      </c>
      <c r="C2" s="2" t="s">
        <v>2</v>
      </c>
      <c r="E2" s="2"/>
      <c r="F2" s="2" t="s">
        <v>1</v>
      </c>
      <c r="G2" s="2" t="s">
        <v>2</v>
      </c>
      <c r="I2" s="2"/>
      <c r="J2" s="2" t="s">
        <v>1</v>
      </c>
      <c r="K2" s="2" t="s">
        <v>2</v>
      </c>
      <c r="M2" s="2"/>
      <c r="N2" s="2" t="s">
        <v>1</v>
      </c>
      <c r="O2" s="2" t="s">
        <v>2</v>
      </c>
      <c r="Q2" s="2"/>
      <c r="R2" s="2" t="s">
        <v>1</v>
      </c>
      <c r="S2" s="2" t="s">
        <v>2</v>
      </c>
    </row>
    <row r="3" spans="1:19" x14ac:dyDescent="0.4">
      <c r="A3" s="8" t="s">
        <v>0</v>
      </c>
      <c r="B3" s="8">
        <v>42</v>
      </c>
      <c r="C3" s="8">
        <v>76</v>
      </c>
      <c r="E3" s="4" t="s">
        <v>0</v>
      </c>
      <c r="F3" s="4">
        <v>64</v>
      </c>
      <c r="G3" s="4">
        <v>59</v>
      </c>
      <c r="I3" s="6" t="s">
        <v>0</v>
      </c>
      <c r="J3" s="6">
        <v>29</v>
      </c>
      <c r="K3" s="6">
        <v>35</v>
      </c>
      <c r="M3" s="3" t="s">
        <v>0</v>
      </c>
      <c r="N3" s="3">
        <v>40</v>
      </c>
      <c r="O3" s="3">
        <v>35</v>
      </c>
      <c r="Q3" s="11" t="s">
        <v>0</v>
      </c>
      <c r="R3" s="11">
        <v>61.5</v>
      </c>
      <c r="S3" s="11">
        <v>54</v>
      </c>
    </row>
    <row r="4" spans="1:19" x14ac:dyDescent="0.4">
      <c r="A4" s="2" t="s">
        <v>3</v>
      </c>
      <c r="B4" s="2">
        <v>85</v>
      </c>
      <c r="C4" s="2">
        <v>57</v>
      </c>
      <c r="E4" s="2" t="s">
        <v>3</v>
      </c>
      <c r="F4" s="2">
        <v>73</v>
      </c>
      <c r="G4" s="2">
        <v>81</v>
      </c>
      <c r="I4" s="2" t="s">
        <v>3</v>
      </c>
      <c r="J4" s="2">
        <v>41</v>
      </c>
      <c r="K4" s="2">
        <v>46</v>
      </c>
      <c r="M4" s="2" t="s">
        <v>3</v>
      </c>
      <c r="N4" s="2">
        <v>61</v>
      </c>
      <c r="O4" s="2">
        <v>47</v>
      </c>
      <c r="Q4" s="2" t="s">
        <v>3</v>
      </c>
      <c r="R4" s="2">
        <v>110</v>
      </c>
      <c r="S4" s="2">
        <v>110</v>
      </c>
    </row>
    <row r="5" spans="1:19" x14ac:dyDescent="0.4">
      <c r="A5" s="8" t="s">
        <v>4</v>
      </c>
      <c r="B5" s="8">
        <v>82</v>
      </c>
      <c r="C5" s="8">
        <v>50</v>
      </c>
      <c r="E5" s="4" t="s">
        <v>4</v>
      </c>
      <c r="F5" s="4">
        <v>50</v>
      </c>
      <c r="G5" s="4">
        <v>73</v>
      </c>
      <c r="I5" s="6" t="s">
        <v>4</v>
      </c>
      <c r="J5" s="6">
        <v>51</v>
      </c>
      <c r="K5" s="6">
        <v>22</v>
      </c>
      <c r="M5" s="3" t="s">
        <v>4</v>
      </c>
      <c r="N5" s="3">
        <v>42</v>
      </c>
      <c r="O5" s="3">
        <v>65</v>
      </c>
      <c r="Q5" s="11" t="s">
        <v>4</v>
      </c>
      <c r="R5" s="11">
        <v>99</v>
      </c>
      <c r="S5" s="11">
        <v>75</v>
      </c>
    </row>
    <row r="6" spans="1:19" x14ac:dyDescent="0.4">
      <c r="A6" s="2" t="s">
        <v>5</v>
      </c>
      <c r="B6" s="2">
        <v>86</v>
      </c>
      <c r="C6" s="2">
        <v>112</v>
      </c>
      <c r="E6" s="2" t="s">
        <v>5</v>
      </c>
      <c r="F6" s="2">
        <v>121</v>
      </c>
      <c r="G6" s="2">
        <v>93</v>
      </c>
      <c r="I6" s="2" t="s">
        <v>5</v>
      </c>
      <c r="J6" s="2">
        <v>64</v>
      </c>
      <c r="K6" s="2">
        <v>54.5</v>
      </c>
      <c r="M6" s="2" t="s">
        <v>5</v>
      </c>
      <c r="N6" s="2">
        <v>80</v>
      </c>
      <c r="O6" s="2">
        <v>52.5</v>
      </c>
      <c r="Q6" s="2" t="s">
        <v>5</v>
      </c>
      <c r="R6" s="2">
        <v>97</v>
      </c>
      <c r="S6" s="2">
        <v>128</v>
      </c>
    </row>
    <row r="7" spans="1:19" x14ac:dyDescent="0.4">
      <c r="A7" s="8" t="s">
        <v>6</v>
      </c>
      <c r="B7" s="8">
        <v>111</v>
      </c>
      <c r="C7" s="8">
        <v>88</v>
      </c>
      <c r="E7" s="4" t="s">
        <v>6</v>
      </c>
      <c r="F7" s="4">
        <v>55</v>
      </c>
      <c r="G7" s="4">
        <v>48</v>
      </c>
      <c r="I7" s="6" t="s">
        <v>6</v>
      </c>
      <c r="J7" s="6">
        <v>56</v>
      </c>
      <c r="K7" s="6">
        <v>80</v>
      </c>
      <c r="M7" s="3" t="s">
        <v>6</v>
      </c>
      <c r="N7" s="3">
        <v>54</v>
      </c>
      <c r="O7" s="3">
        <v>122</v>
      </c>
      <c r="Q7" s="11" t="s">
        <v>6</v>
      </c>
      <c r="R7" s="11">
        <v>134</v>
      </c>
      <c r="S7" s="11">
        <v>83</v>
      </c>
    </row>
    <row r="9" spans="1:19" x14ac:dyDescent="0.4">
      <c r="A9" s="9" t="s">
        <v>7</v>
      </c>
      <c r="B9" s="9">
        <f>SUM(B3,B4)</f>
        <v>127</v>
      </c>
      <c r="E9" s="5" t="s">
        <v>7</v>
      </c>
      <c r="F9" s="5">
        <f>SUM(F3,F4)</f>
        <v>137</v>
      </c>
      <c r="I9" s="7" t="s">
        <v>7</v>
      </c>
      <c r="J9" s="7">
        <f>SUM(J3,J4)</f>
        <v>70</v>
      </c>
      <c r="M9" s="10" t="s">
        <v>7</v>
      </c>
      <c r="N9" s="10">
        <f>SUM(N3,N4)</f>
        <v>101</v>
      </c>
      <c r="Q9" s="12" t="s">
        <v>7</v>
      </c>
      <c r="R9" s="12">
        <f>SUM(R3,R4)</f>
        <v>171.5</v>
      </c>
    </row>
    <row r="10" spans="1:19" x14ac:dyDescent="0.4">
      <c r="A10" s="1" t="s">
        <v>8</v>
      </c>
      <c r="B10" s="1">
        <f>SUM(C3,C4)</f>
        <v>133</v>
      </c>
      <c r="E10" s="1" t="s">
        <v>8</v>
      </c>
      <c r="F10" s="1">
        <f>SUM(G3,G4)</f>
        <v>140</v>
      </c>
      <c r="I10" s="1" t="s">
        <v>8</v>
      </c>
      <c r="J10" s="1">
        <f>SUM(K3,K4)</f>
        <v>81</v>
      </c>
      <c r="M10" s="1" t="s">
        <v>8</v>
      </c>
      <c r="N10" s="1">
        <f>SUM(O3,O4)</f>
        <v>82</v>
      </c>
      <c r="Q10" s="1" t="s">
        <v>8</v>
      </c>
      <c r="R10" s="1">
        <f>SUM(S3,S4)</f>
        <v>164</v>
      </c>
    </row>
    <row r="11" spans="1:19" x14ac:dyDescent="0.4">
      <c r="A11" s="9" t="s">
        <v>29</v>
      </c>
      <c r="B11" s="9">
        <f>SUM(C3,C4,C5,C6,C7)</f>
        <v>383</v>
      </c>
      <c r="E11" s="5" t="s">
        <v>29</v>
      </c>
      <c r="F11" s="5">
        <f>SUM(G3,G4,G5,G6,G7)</f>
        <v>354</v>
      </c>
      <c r="I11" s="7" t="s">
        <v>29</v>
      </c>
      <c r="J11" s="7">
        <f>SUM(K3,K4,K5,K6,K7)</f>
        <v>237.5</v>
      </c>
      <c r="M11" s="10" t="s">
        <v>29</v>
      </c>
      <c r="N11" s="10">
        <f>SUM(O3,O4,O5,O6,O7)</f>
        <v>321.5</v>
      </c>
      <c r="Q11" s="12" t="s">
        <v>29</v>
      </c>
      <c r="R11" s="12">
        <f>SUM(S3,S4,S5,S6,S7)</f>
        <v>450</v>
      </c>
    </row>
    <row r="12" spans="1:19" x14ac:dyDescent="0.4">
      <c r="A12" s="1" t="s">
        <v>9</v>
      </c>
      <c r="B12" s="1">
        <f>SUM(B5,B6,B7)</f>
        <v>279</v>
      </c>
      <c r="E12" s="1" t="s">
        <v>9</v>
      </c>
      <c r="F12" s="1">
        <f>SUM(F5,F6,F7)</f>
        <v>226</v>
      </c>
      <c r="I12" s="1" t="s">
        <v>9</v>
      </c>
      <c r="J12" s="1">
        <f>SUM(J5,J6,J7)</f>
        <v>171</v>
      </c>
      <c r="M12" s="1" t="s">
        <v>9</v>
      </c>
      <c r="N12" s="1">
        <f>SUM(N5,N6,N7)</f>
        <v>176</v>
      </c>
      <c r="Q12" s="1" t="s">
        <v>9</v>
      </c>
      <c r="R12" s="1">
        <f>SUM(R5,R6,R7)</f>
        <v>330</v>
      </c>
    </row>
    <row r="13" spans="1:19" x14ac:dyDescent="0.4">
      <c r="A13" s="9" t="s">
        <v>10</v>
      </c>
      <c r="B13" s="9">
        <f>SUM(C5,C6,C7)</f>
        <v>250</v>
      </c>
      <c r="E13" s="5" t="s">
        <v>10</v>
      </c>
      <c r="F13" s="5">
        <f>SUM(G5,G6,G7)</f>
        <v>214</v>
      </c>
      <c r="I13" s="7" t="s">
        <v>10</v>
      </c>
      <c r="J13" s="7">
        <f>SUM(K5,K6,K7)</f>
        <v>156.5</v>
      </c>
      <c r="M13" s="10" t="s">
        <v>10</v>
      </c>
      <c r="N13" s="10">
        <f>SUM(O5,O6,O7)</f>
        <v>239.5</v>
      </c>
      <c r="Q13" s="12" t="s">
        <v>10</v>
      </c>
      <c r="R13" s="12">
        <f>SUM(S5,S6,S7)</f>
        <v>286</v>
      </c>
    </row>
    <row r="14" spans="1:19" x14ac:dyDescent="0.4">
      <c r="A14" s="1" t="s">
        <v>28</v>
      </c>
      <c r="B14" s="1">
        <f>SUM(B3,B4,B5,B6,B7)</f>
        <v>406</v>
      </c>
      <c r="E14" s="1" t="s">
        <v>28</v>
      </c>
      <c r="F14" s="1">
        <f>SUM(F3,F4,F5,F6,F7)</f>
        <v>363</v>
      </c>
      <c r="I14" s="1" t="s">
        <v>28</v>
      </c>
      <c r="J14" s="1">
        <f>SUM(J3,J4,J5,J6,J7)</f>
        <v>241</v>
      </c>
      <c r="M14" s="1" t="s">
        <v>28</v>
      </c>
      <c r="N14" s="1">
        <f>SUM(N3,N4,N5,N6,N7)</f>
        <v>277</v>
      </c>
      <c r="Q14" s="1" t="s">
        <v>28</v>
      </c>
      <c r="R14" s="1">
        <f>SUM(R3,R4,R5,R6,R7)</f>
        <v>501.5</v>
      </c>
    </row>
    <row r="15" spans="1:19" x14ac:dyDescent="0.4">
      <c r="A15" s="9" t="s">
        <v>11</v>
      </c>
      <c r="B15" s="9">
        <f>SUM(B3:B7,C3:C7)</f>
        <v>789</v>
      </c>
      <c r="E15" s="5" t="s">
        <v>11</v>
      </c>
      <c r="F15" s="5">
        <f>SUM(F3:F7,G3:G7)</f>
        <v>717</v>
      </c>
      <c r="I15" s="7" t="s">
        <v>11</v>
      </c>
      <c r="J15" s="7">
        <f>SUM(J3:J7,K3:K7)</f>
        <v>478.5</v>
      </c>
      <c r="M15" s="10" t="s">
        <v>11</v>
      </c>
      <c r="N15" s="10">
        <f>SUM(N3:N7,O3:O7)</f>
        <v>598.5</v>
      </c>
      <c r="Q15" s="12" t="s">
        <v>11</v>
      </c>
      <c r="R15" s="12">
        <f>SUM(R3:R7,S3:S7)</f>
        <v>951.5</v>
      </c>
    </row>
    <row r="18" spans="1:3" x14ac:dyDescent="0.4">
      <c r="A18" s="1" t="s">
        <v>30</v>
      </c>
    </row>
    <row r="19" spans="1:3" x14ac:dyDescent="0.4">
      <c r="B19" s="1" t="s">
        <v>1</v>
      </c>
      <c r="C19" s="1" t="s">
        <v>2</v>
      </c>
    </row>
    <row r="20" spans="1:3" x14ac:dyDescent="0.4">
      <c r="A20" s="21" t="s">
        <v>0</v>
      </c>
      <c r="B20" s="21">
        <v>39.5</v>
      </c>
      <c r="C20" s="21">
        <v>17</v>
      </c>
    </row>
    <row r="21" spans="1:3" x14ac:dyDescent="0.4">
      <c r="A21" s="1" t="s">
        <v>3</v>
      </c>
      <c r="B21" s="1">
        <v>22</v>
      </c>
      <c r="C21" s="1">
        <v>49</v>
      </c>
    </row>
    <row r="22" spans="1:3" x14ac:dyDescent="0.4">
      <c r="A22" s="21" t="s">
        <v>4</v>
      </c>
      <c r="B22" s="21">
        <v>29</v>
      </c>
      <c r="C22" s="21">
        <v>69</v>
      </c>
    </row>
    <row r="23" spans="1:3" x14ac:dyDescent="0.4">
      <c r="A23" s="1" t="s">
        <v>5</v>
      </c>
      <c r="B23" s="1">
        <v>24</v>
      </c>
      <c r="C23" s="1">
        <v>32</v>
      </c>
    </row>
    <row r="24" spans="1:3" x14ac:dyDescent="0.4">
      <c r="A24" s="21" t="s">
        <v>6</v>
      </c>
      <c r="B24" s="21">
        <v>56</v>
      </c>
      <c r="C24" s="21">
        <v>53</v>
      </c>
    </row>
    <row r="26" spans="1:3" x14ac:dyDescent="0.4">
      <c r="A26" s="21" t="s">
        <v>7</v>
      </c>
      <c r="B26" s="21">
        <f>SUM(B20, B21)</f>
        <v>61.5</v>
      </c>
    </row>
    <row r="27" spans="1:3" x14ac:dyDescent="0.4">
      <c r="A27" s="1" t="s">
        <v>8</v>
      </c>
      <c r="B27" s="1">
        <f>SUM(C20, C21)</f>
        <v>66</v>
      </c>
    </row>
    <row r="28" spans="1:3" x14ac:dyDescent="0.4">
      <c r="A28" s="21" t="s">
        <v>29</v>
      </c>
      <c r="B28" s="21">
        <f>SUM(C20,C21,C22,C23,C24)</f>
        <v>220</v>
      </c>
    </row>
    <row r="29" spans="1:3" x14ac:dyDescent="0.4">
      <c r="A29" s="1" t="s">
        <v>9</v>
      </c>
      <c r="B29" s="1">
        <f>SUM(B22, B23, B24)</f>
        <v>109</v>
      </c>
    </row>
    <row r="30" spans="1:3" x14ac:dyDescent="0.4">
      <c r="A30" s="21" t="s">
        <v>10</v>
      </c>
      <c r="B30" s="21">
        <f>SUM(C22,C23,C24)</f>
        <v>154</v>
      </c>
    </row>
    <row r="31" spans="1:3" x14ac:dyDescent="0.4">
      <c r="A31" s="1" t="s">
        <v>28</v>
      </c>
      <c r="B31" s="1">
        <f>SUM(B20,B21,B22, B23, B24)</f>
        <v>170.5</v>
      </c>
    </row>
    <row r="32" spans="1:3" x14ac:dyDescent="0.4">
      <c r="A32" s="21" t="s">
        <v>11</v>
      </c>
      <c r="B32" s="21">
        <f>SUM(B20:B24,C20:C24)</f>
        <v>390.5</v>
      </c>
    </row>
  </sheetData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tabSelected="1" workbookViewId="0">
      <selection activeCell="C8" sqref="C8"/>
    </sheetView>
  </sheetViews>
  <sheetFormatPr defaultColWidth="9.140625" defaultRowHeight="18.75" x14ac:dyDescent="0.4"/>
  <cols>
    <col min="1" max="1" width="9.140625" style="1"/>
    <col min="2" max="2" width="17" style="1" customWidth="1"/>
    <col min="3" max="3" width="13.42578125" style="1" customWidth="1"/>
    <col min="4" max="4" width="9.140625" style="1"/>
    <col min="5" max="5" width="17.140625" style="1" customWidth="1"/>
    <col min="6" max="6" width="13.42578125" style="1" customWidth="1"/>
    <col min="7" max="7" width="9.140625" style="1"/>
    <col min="8" max="8" width="16" style="1" customWidth="1"/>
    <col min="9" max="9" width="10.5703125" style="1" customWidth="1"/>
    <col min="10" max="10" width="9.140625" style="1"/>
    <col min="11" max="11" width="15.85546875" style="1" bestFit="1" customWidth="1"/>
    <col min="12" max="12" width="11.7109375" style="1" bestFit="1" customWidth="1"/>
    <col min="13" max="16384" width="9.140625" style="1"/>
  </cols>
  <sheetData>
    <row r="2" spans="2:12" x14ac:dyDescent="0.4">
      <c r="B2" s="15" t="s">
        <v>18</v>
      </c>
      <c r="C2" s="16" t="s">
        <v>24</v>
      </c>
      <c r="E2" s="15" t="s">
        <v>23</v>
      </c>
      <c r="F2" s="16" t="s">
        <v>24</v>
      </c>
      <c r="H2" s="15"/>
      <c r="I2" s="16"/>
      <c r="K2" s="1" t="s">
        <v>28</v>
      </c>
      <c r="L2" s="1" t="s">
        <v>24</v>
      </c>
    </row>
    <row r="3" spans="2:12" x14ac:dyDescent="0.4">
      <c r="B3" s="13" t="s">
        <v>22</v>
      </c>
      <c r="C3" s="14">
        <f>SUM('Age groups'!R9)</f>
        <v>171.5</v>
      </c>
      <c r="E3" s="13" t="s">
        <v>22</v>
      </c>
      <c r="F3" s="14">
        <f>SUM('Age groups'!R10)</f>
        <v>164</v>
      </c>
      <c r="H3" s="13"/>
      <c r="I3" s="14"/>
      <c r="K3" s="1" t="s">
        <v>22</v>
      </c>
      <c r="L3" s="1">
        <f>SUM('Age groups'!R9+'Age groups'!R12)</f>
        <v>501.5</v>
      </c>
    </row>
    <row r="4" spans="2:12" x14ac:dyDescent="0.4">
      <c r="B4" s="13" t="s">
        <v>19</v>
      </c>
      <c r="C4" s="14">
        <f>SUM('Age groups'!F9)</f>
        <v>137</v>
      </c>
      <c r="E4" s="13" t="s">
        <v>19</v>
      </c>
      <c r="F4" s="14">
        <f>SUM('Age groups'!F10)</f>
        <v>140</v>
      </c>
      <c r="H4" s="13"/>
      <c r="I4" s="14"/>
      <c r="K4" s="1" t="s">
        <v>12</v>
      </c>
      <c r="L4" s="1">
        <f>SUM('Age groups'!B9+'Age groups'!B12)</f>
        <v>406</v>
      </c>
    </row>
    <row r="5" spans="2:12" x14ac:dyDescent="0.4">
      <c r="B5" s="13" t="s">
        <v>12</v>
      </c>
      <c r="C5" s="14">
        <f>SUM('Age groups'!B9)</f>
        <v>127</v>
      </c>
      <c r="E5" s="13" t="s">
        <v>12</v>
      </c>
      <c r="F5" s="14">
        <f>SUM('Age groups'!B10)</f>
        <v>133</v>
      </c>
      <c r="H5" s="13"/>
      <c r="I5" s="14"/>
      <c r="K5" s="1" t="s">
        <v>19</v>
      </c>
      <c r="L5" s="1">
        <f>SUM('Age groups'!F9+'Age groups'!F12)</f>
        <v>363</v>
      </c>
    </row>
    <row r="6" spans="2:12" x14ac:dyDescent="0.4">
      <c r="B6" s="13" t="s">
        <v>21</v>
      </c>
      <c r="C6" s="14">
        <f>SUM('Age groups'!N9)</f>
        <v>101</v>
      </c>
      <c r="E6" s="13" t="s">
        <v>21</v>
      </c>
      <c r="F6" s="14">
        <f>SUM('Age groups'!N10)</f>
        <v>82</v>
      </c>
      <c r="H6" s="13"/>
      <c r="I6" s="14"/>
      <c r="K6" s="1" t="s">
        <v>21</v>
      </c>
      <c r="L6" s="1">
        <f>SUM('Age groups'!N9+'Age groups'!N12)</f>
        <v>277</v>
      </c>
    </row>
    <row r="7" spans="2:12" x14ac:dyDescent="0.4">
      <c r="B7" s="17" t="s">
        <v>20</v>
      </c>
      <c r="C7" s="18">
        <f>SUM('Age groups'!J9)</f>
        <v>70</v>
      </c>
      <c r="E7" s="17" t="s">
        <v>20</v>
      </c>
      <c r="F7" s="18">
        <f>SUM('Age groups'!J10)</f>
        <v>81</v>
      </c>
      <c r="H7" s="17"/>
      <c r="I7" s="18"/>
      <c r="K7" s="1" t="s">
        <v>20</v>
      </c>
      <c r="L7" s="1">
        <f>SUM('Age groups'!J9+'Age groups'!J12)</f>
        <v>241</v>
      </c>
    </row>
    <row r="8" spans="2:12" x14ac:dyDescent="0.4">
      <c r="B8" s="25" t="s">
        <v>31</v>
      </c>
      <c r="C8" s="18">
        <f>SUM('Age groups'!B26)</f>
        <v>61.5</v>
      </c>
      <c r="E8" s="22" t="s">
        <v>31</v>
      </c>
      <c r="F8" s="18">
        <f>SUM('Age groups'!B27)</f>
        <v>66</v>
      </c>
      <c r="H8" s="24"/>
      <c r="I8" s="24"/>
      <c r="K8" s="26" t="s">
        <v>31</v>
      </c>
      <c r="L8" s="1">
        <f>SUM('Age groups'!B31)</f>
        <v>170.5</v>
      </c>
    </row>
    <row r="9" spans="2:12" x14ac:dyDescent="0.4">
      <c r="B9" s="22"/>
      <c r="C9" s="23"/>
    </row>
    <row r="10" spans="2:12" x14ac:dyDescent="0.4">
      <c r="B10" s="15" t="s">
        <v>26</v>
      </c>
      <c r="C10" s="16" t="s">
        <v>24</v>
      </c>
      <c r="E10" s="15" t="s">
        <v>27</v>
      </c>
      <c r="F10" s="16" t="s">
        <v>24</v>
      </c>
      <c r="H10" s="15"/>
      <c r="I10" s="16"/>
      <c r="K10" s="1" t="s">
        <v>29</v>
      </c>
      <c r="L10" s="1" t="s">
        <v>24</v>
      </c>
    </row>
    <row r="11" spans="2:12" x14ac:dyDescent="0.4">
      <c r="B11" s="13" t="s">
        <v>22</v>
      </c>
      <c r="C11" s="14">
        <f>SUM('Age groups'!R12)</f>
        <v>330</v>
      </c>
      <c r="E11" s="13" t="s">
        <v>22</v>
      </c>
      <c r="F11" s="14">
        <f>SUM('Age groups'!R13)</f>
        <v>286</v>
      </c>
      <c r="H11" s="13"/>
      <c r="I11" s="14"/>
      <c r="K11" s="1" t="s">
        <v>22</v>
      </c>
      <c r="L11" s="1">
        <f>SUM('Age groups'!R10+'Age groups'!R13)</f>
        <v>450</v>
      </c>
    </row>
    <row r="12" spans="2:12" x14ac:dyDescent="0.4">
      <c r="B12" s="13" t="s">
        <v>12</v>
      </c>
      <c r="C12" s="14">
        <f>SUM('Age groups'!B12)</f>
        <v>279</v>
      </c>
      <c r="E12" s="13" t="s">
        <v>12</v>
      </c>
      <c r="F12" s="14">
        <f>SUM('Age groups'!B13)</f>
        <v>250</v>
      </c>
      <c r="H12" s="13"/>
      <c r="I12" s="14"/>
      <c r="K12" s="1" t="s">
        <v>12</v>
      </c>
      <c r="L12" s="1">
        <f>SUM('Age groups'!B10+'Age groups'!B13)</f>
        <v>383</v>
      </c>
    </row>
    <row r="13" spans="2:12" x14ac:dyDescent="0.4">
      <c r="B13" s="13" t="s">
        <v>19</v>
      </c>
      <c r="C13" s="14">
        <f>SUM('Age groups'!F12)</f>
        <v>226</v>
      </c>
      <c r="E13" s="13" t="s">
        <v>21</v>
      </c>
      <c r="F13" s="14">
        <f>SUM('Age groups'!N13)</f>
        <v>239.5</v>
      </c>
      <c r="H13" s="13"/>
      <c r="I13" s="14"/>
      <c r="K13" s="1" t="s">
        <v>19</v>
      </c>
      <c r="L13" s="1">
        <f>SUM('Age groups'!F10+'Age groups'!F13)</f>
        <v>354</v>
      </c>
    </row>
    <row r="14" spans="2:12" x14ac:dyDescent="0.4">
      <c r="B14" s="13" t="s">
        <v>21</v>
      </c>
      <c r="C14" s="14">
        <f>SUM('Age groups'!N12)</f>
        <v>176</v>
      </c>
      <c r="E14" s="13" t="s">
        <v>19</v>
      </c>
      <c r="F14" s="14">
        <f>SUM('Age groups'!F13)</f>
        <v>214</v>
      </c>
      <c r="H14" s="13"/>
      <c r="I14" s="14"/>
      <c r="K14" s="1" t="s">
        <v>21</v>
      </c>
      <c r="L14" s="1">
        <f>SUM('Age groups'!N10+'Age groups'!N13)</f>
        <v>321.5</v>
      </c>
    </row>
    <row r="15" spans="2:12" ht="19.5" thickBot="1" x14ac:dyDescent="0.45">
      <c r="B15" s="19" t="s">
        <v>25</v>
      </c>
      <c r="C15" s="14">
        <f>SUM('Age groups'!J12)</f>
        <v>171</v>
      </c>
      <c r="E15" s="19" t="s">
        <v>25</v>
      </c>
      <c r="F15" s="14">
        <f>SUM('Age groups'!J13)</f>
        <v>156.5</v>
      </c>
      <c r="H15" s="19"/>
      <c r="I15" s="14"/>
      <c r="K15" s="1" t="s">
        <v>20</v>
      </c>
      <c r="L15" s="1">
        <f>SUM('Age groups'!J10+'Age groups'!J13)</f>
        <v>237.5</v>
      </c>
    </row>
    <row r="16" spans="2:12" x14ac:dyDescent="0.4">
      <c r="B16" s="22" t="s">
        <v>31</v>
      </c>
      <c r="C16" s="14">
        <f>SUM('Age groups'!B29)</f>
        <v>109</v>
      </c>
      <c r="E16" s="22" t="s">
        <v>31</v>
      </c>
      <c r="F16" s="14">
        <f>SUM('Age groups'!B30)</f>
        <v>154</v>
      </c>
      <c r="H16" s="24"/>
      <c r="I16" s="24"/>
      <c r="K16" s="26" t="s">
        <v>31</v>
      </c>
      <c r="L16" s="1">
        <f>SUM('Age groups'!B28)</f>
        <v>220</v>
      </c>
    </row>
    <row r="18" spans="2:6" x14ac:dyDescent="0.4">
      <c r="E18" s="15" t="s">
        <v>11</v>
      </c>
      <c r="F18" s="16" t="s">
        <v>24</v>
      </c>
    </row>
    <row r="19" spans="2:6" x14ac:dyDescent="0.4">
      <c r="E19" s="13" t="s">
        <v>22</v>
      </c>
      <c r="F19" s="14">
        <f>SUM('Age groups'!R15)</f>
        <v>951.5</v>
      </c>
    </row>
    <row r="20" spans="2:6" x14ac:dyDescent="0.4">
      <c r="E20" s="13" t="s">
        <v>12</v>
      </c>
      <c r="F20" s="14">
        <f>SUM('Age groups'!B15)</f>
        <v>789</v>
      </c>
    </row>
    <row r="21" spans="2:6" x14ac:dyDescent="0.4">
      <c r="B21" s="20"/>
      <c r="E21" s="13" t="s">
        <v>19</v>
      </c>
      <c r="F21" s="14">
        <f>SUM('Age groups'!F15)</f>
        <v>717</v>
      </c>
    </row>
    <row r="22" spans="2:6" x14ac:dyDescent="0.4">
      <c r="E22" s="13" t="s">
        <v>21</v>
      </c>
      <c r="F22" s="14">
        <f>SUM('Age groups'!N15)</f>
        <v>598.5</v>
      </c>
    </row>
    <row r="23" spans="2:6" ht="19.5" thickBot="1" x14ac:dyDescent="0.45">
      <c r="E23" s="19" t="s">
        <v>25</v>
      </c>
      <c r="F23" s="14">
        <f>SUM('Age groups'!J15)</f>
        <v>478.5</v>
      </c>
    </row>
    <row r="24" spans="2:6" x14ac:dyDescent="0.4">
      <c r="E24" s="22" t="s">
        <v>31</v>
      </c>
      <c r="F24" s="14">
        <f>SUM('Age groups'!B32)</f>
        <v>390.5</v>
      </c>
    </row>
  </sheetData>
  <pageMargins left="0.7" right="0.7" top="0.75" bottom="0.75" header="0.3" footer="0.3"/>
  <pageSetup paperSize="9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 groups</vt:lpstr>
      <vt:lpstr>Shield results</vt:lpstr>
    </vt:vector>
  </TitlesOfParts>
  <Company>Launceston Church Grammar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Barb McBride</cp:lastModifiedBy>
  <cp:lastPrinted>2017-03-15T10:18:25Z</cp:lastPrinted>
  <dcterms:created xsi:type="dcterms:W3CDTF">2013-09-19T23:54:35Z</dcterms:created>
  <dcterms:modified xsi:type="dcterms:W3CDTF">2017-03-15T10:20:22Z</dcterms:modified>
</cp:coreProperties>
</file>